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00" windowWidth="11115" windowHeight="8190"/>
  </bookViews>
  <sheets>
    <sheet name="Downtime costs and savings calc" sheetId="1" r:id="rId1"/>
  </sheets>
  <definedNames>
    <definedName name="_xlnm.Print_Area" localSheetId="0">'Downtime costs and savings calc'!$A$1:$E$56</definedName>
  </definedNames>
  <calcPr calcId="145621"/>
</workbook>
</file>

<file path=xl/calcChain.xml><?xml version="1.0" encoding="utf-8"?>
<calcChain xmlns="http://schemas.openxmlformats.org/spreadsheetml/2006/main">
  <c r="C41" i="1" l="1"/>
  <c r="C51" i="1" s="1"/>
  <c r="C42" i="1"/>
  <c r="C45" i="1"/>
  <c r="C26" i="1"/>
  <c r="C27" i="1"/>
  <c r="C28" i="1"/>
  <c r="C29" i="1"/>
  <c r="C36" i="1"/>
  <c r="C32" i="1"/>
  <c r="C33" i="1"/>
  <c r="C34" i="1"/>
  <c r="C38" i="1" l="1"/>
  <c r="C46" i="1"/>
  <c r="C47" i="1" s="1"/>
  <c r="C48" i="1" s="1"/>
  <c r="C53" i="1" s="1"/>
  <c r="E3" i="1" s="1"/>
</calcChain>
</file>

<file path=xl/sharedStrings.xml><?xml version="1.0" encoding="utf-8"?>
<sst xmlns="http://schemas.openxmlformats.org/spreadsheetml/2006/main" count="61" uniqueCount="54">
  <si>
    <t>hours</t>
  </si>
  <si>
    <t>per year</t>
  </si>
  <si>
    <t>per day</t>
  </si>
  <si>
    <t>people</t>
  </si>
  <si>
    <t xml:space="preserve">  Average cost per hour worked</t>
  </si>
  <si>
    <t xml:space="preserve">  Average cost per employee day</t>
  </si>
  <si>
    <t xml:space="preserve">  Lost productivity per employee</t>
  </si>
  <si>
    <t xml:space="preserve">  Daily revenue loss</t>
  </si>
  <si>
    <t xml:space="preserve">  Compliance/reporting penalties</t>
  </si>
  <si>
    <t xml:space="preserve">  Permanent lost business</t>
  </si>
  <si>
    <t>(based on 8 hours/day)</t>
  </si>
  <si>
    <t xml:space="preserve">  Average normal business revenue per day</t>
  </si>
  <si>
    <t xml:space="preserve">  % of revenue which is lost (non-recoverable)</t>
  </si>
  <si>
    <t xml:space="preserve">  Average employee cost (burdened)</t>
  </si>
  <si>
    <t xml:space="preserve">  Lost opportunity</t>
  </si>
  <si>
    <t>Less Quantifiable Potential Losses</t>
  </si>
  <si>
    <t>DOWNTIME SCENARIO INPUTS</t>
  </si>
  <si>
    <t>LOSS CALCULATION RESULTS</t>
  </si>
  <si>
    <t>Productivity Losses</t>
  </si>
  <si>
    <t>Basic Data</t>
  </si>
  <si>
    <t>Revenue Losses</t>
  </si>
  <si>
    <t>Total Cost of Downtime</t>
  </si>
  <si>
    <t xml:space="preserve">  Estimated duration of downtime </t>
  </si>
  <si>
    <t xml:space="preserve">  No. of people affected by downtime</t>
  </si>
  <si>
    <t xml:space="preserve">  Productivity loss during downtime</t>
  </si>
  <si>
    <t>during downtime</t>
  </si>
  <si>
    <t>over duration of downtime</t>
  </si>
  <si>
    <t>Total revenue loss during downtime</t>
  </si>
  <si>
    <t>Total tangible cost of downtime</t>
  </si>
  <si>
    <t>Intangible losses</t>
  </si>
  <si>
    <t xml:space="preserve">  Reputation/goodwill</t>
  </si>
  <si>
    <t>SERVICE CONTRACT SAVINGS ESTIMATOR</t>
  </si>
  <si>
    <t>Total cost in lost employee productivity</t>
  </si>
  <si>
    <r>
      <t xml:space="preserve">  Estimated downtime hours saved</t>
    </r>
    <r>
      <rPr>
        <vertAlign val="superscript"/>
        <sz val="10"/>
        <rFont val="Calibri"/>
        <family val="2"/>
      </rPr>
      <t>2</t>
    </r>
  </si>
  <si>
    <r>
      <t xml:space="preserve">  Estimated shipping costs saved</t>
    </r>
    <r>
      <rPr>
        <vertAlign val="superscript"/>
        <sz val="10"/>
        <rFont val="Calibri"/>
        <family val="2"/>
      </rPr>
      <t>3</t>
    </r>
  </si>
  <si>
    <t>(based on 2,080 hrs/year)</t>
  </si>
  <si>
    <t>Productivity Savings</t>
  </si>
  <si>
    <t xml:space="preserve">  Average savings per employee day</t>
  </si>
  <si>
    <t xml:space="preserve">  Average productivity savings per employee</t>
  </si>
  <si>
    <t>Total recovered employee productivity</t>
  </si>
  <si>
    <t>Revenue Recovery</t>
  </si>
  <si>
    <t xml:space="preserve">  Total revenue recovered</t>
  </si>
  <si>
    <t>see note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</si>
  <si>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>Estimate up to $1000 each way for robot, shipped red, $200-500 for CNC related parts</t>
    </r>
  </si>
  <si>
    <t>Service Contract ROI:</t>
  </si>
  <si>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All our on-site service contracts include free shipping of parts for the service call for your covered equipment.</t>
    </r>
  </si>
  <si>
    <r>
      <t>Service Contract Price</t>
    </r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>:</t>
    </r>
  </si>
  <si>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Enter the price of the extended limited warranty or service contract you are considering.  </t>
    </r>
  </si>
  <si>
    <r>
      <t xml:space="preserve">  Shipping costs for repair</t>
    </r>
    <r>
      <rPr>
        <vertAlign val="superscript"/>
        <sz val="10"/>
        <rFont val="Calibri"/>
        <family val="2"/>
      </rPr>
      <t>1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</si>
  <si>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By selecting an extended limited warranty or service contract that includes on-site service, you can often save up to a day in shipping time in addition to the potential time savings of having a person on-site focused on diagnosing and addressing your issue as quickly as practical.</t>
    </r>
  </si>
  <si>
    <t>Total potential tangible savings earned from MEAU on-site limited warranty or labor service contract</t>
  </si>
  <si>
    <t>Service Contract Savings Estimates</t>
  </si>
  <si>
    <t>Downtime Cost Estimator</t>
  </si>
  <si>
    <t>Instructions:  Fill in the gray text areas with your data and assumptions.  Total tangible and intangible downtime costs and total savings will be calculated at the bottom of the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</si>
</sst>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6" x14ac:knownFonts="1">
    <font>
      <sz val="10"/>
      <name val="Arial"/>
    </font>
    <font>
      <sz val="10"/>
      <name val="Arial"/>
    </font>
    <font>
      <sz val="10"/>
      <name val="Calibri"/>
      <family val="2"/>
    </font>
    <font>
      <vertAlign val="superscript"/>
      <sz val="10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165" fontId="8" fillId="0" borderId="0" xfId="1" applyNumberFormat="1" applyFont="1" applyFill="1" applyBorder="1" applyAlignment="1" applyProtection="1">
      <alignment horizontal="center"/>
      <protection locked="0"/>
    </xf>
    <xf numFmtId="9" fontId="8" fillId="0" borderId="0" xfId="2" applyFont="1" applyFill="1" applyBorder="1" applyAlignment="1" applyProtection="1">
      <alignment horizontal="center"/>
      <protection locked="0"/>
    </xf>
    <xf numFmtId="165" fontId="6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0" fontId="6" fillId="0" borderId="0" xfId="0" applyFont="1" applyBorder="1" applyAlignment="1"/>
    <xf numFmtId="165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10" fillId="0" borderId="0" xfId="0" applyFont="1" applyFill="1" applyBorder="1" applyAlignment="1"/>
    <xf numFmtId="0" fontId="6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9" fontId="6" fillId="0" borderId="0" xfId="2" applyFont="1"/>
    <xf numFmtId="165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65" fontId="6" fillId="0" borderId="0" xfId="1" applyNumberFormat="1" applyFont="1" applyFill="1" applyBorder="1" applyAlignment="1" applyProtection="1">
      <alignment horizontal="center"/>
    </xf>
    <xf numFmtId="165" fontId="6" fillId="0" borderId="0" xfId="1" quotePrefix="1" applyNumberFormat="1" applyFont="1" applyFill="1" applyBorder="1" applyAlignment="1" applyProtection="1">
      <alignment horizontal="center"/>
    </xf>
    <xf numFmtId="165" fontId="7" fillId="0" borderId="0" xfId="1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center"/>
    </xf>
    <xf numFmtId="164" fontId="8" fillId="0" borderId="0" xfId="1" applyNumberFormat="1" applyFont="1" applyProtection="1"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/>
    </xf>
    <xf numFmtId="0" fontId="14" fillId="2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</xdr:col>
      <xdr:colOff>1409700</xdr:colOff>
      <xdr:row>3</xdr:row>
      <xdr:rowOff>19050</xdr:rowOff>
    </xdr:to>
    <xdr:pic>
      <xdr:nvPicPr>
        <xdr:cNvPr id="10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943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6"/>
  <sheetViews>
    <sheetView tabSelected="1" zoomScale="90" zoomScaleNormal="90" zoomScaleSheetLayoutView="100" workbookViewId="0">
      <selection activeCell="E2" sqref="E2"/>
    </sheetView>
  </sheetViews>
  <sheetFormatPr defaultRowHeight="12.75" x14ac:dyDescent="0.2"/>
  <cols>
    <col min="1" max="1" width="11" customWidth="1"/>
    <col min="2" max="2" width="37.42578125" bestFit="1" customWidth="1"/>
    <col min="3" max="3" width="11.28515625" style="2" bestFit="1" customWidth="1"/>
    <col min="4" max="4" width="21.7109375" bestFit="1" customWidth="1"/>
    <col min="5" max="5" width="10.28515625" bestFit="1" customWidth="1"/>
  </cols>
  <sheetData>
    <row r="1" spans="1:5" ht="27" customHeight="1" x14ac:dyDescent="0.3">
      <c r="C1" s="39" t="s">
        <v>52</v>
      </c>
      <c r="D1" s="39"/>
      <c r="E1" s="39"/>
    </row>
    <row r="2" spans="1:5" ht="15" x14ac:dyDescent="0.2">
      <c r="D2" s="21" t="s">
        <v>46</v>
      </c>
      <c r="E2" s="31">
        <v>1200</v>
      </c>
    </row>
    <row r="3" spans="1:5" x14ac:dyDescent="0.2">
      <c r="D3" s="21" t="s">
        <v>44</v>
      </c>
      <c r="E3" s="22">
        <f>(C53-E2)/E2</f>
        <v>21.559094551282051</v>
      </c>
    </row>
    <row r="5" spans="1:5" ht="15.6" customHeight="1" x14ac:dyDescent="0.2">
      <c r="A5" s="35" t="s">
        <v>16</v>
      </c>
      <c r="B5" s="35"/>
      <c r="C5" s="35"/>
      <c r="D5" s="35"/>
      <c r="E5" s="35"/>
    </row>
    <row r="6" spans="1:5" ht="27" customHeight="1" x14ac:dyDescent="0.2">
      <c r="A6" s="41" t="s">
        <v>53</v>
      </c>
      <c r="B6" s="41"/>
      <c r="C6" s="41"/>
      <c r="D6" s="41"/>
      <c r="E6" s="41"/>
    </row>
    <row r="7" spans="1:5" ht="8.25" customHeight="1" x14ac:dyDescent="0.2">
      <c r="C7"/>
    </row>
    <row r="8" spans="1:5" ht="15" x14ac:dyDescent="0.25">
      <c r="B8" s="13" t="s">
        <v>19</v>
      </c>
      <c r="C8" s="5"/>
      <c r="D8" s="3"/>
      <c r="E8" s="3"/>
    </row>
    <row r="9" spans="1:5" x14ac:dyDescent="0.2">
      <c r="B9" s="3" t="s">
        <v>22</v>
      </c>
      <c r="C9" s="7">
        <v>48</v>
      </c>
      <c r="D9" s="37" t="s">
        <v>0</v>
      </c>
      <c r="E9" s="37"/>
    </row>
    <row r="10" spans="1:5" x14ac:dyDescent="0.2">
      <c r="B10" s="3" t="s">
        <v>23</v>
      </c>
      <c r="C10" s="7">
        <v>10</v>
      </c>
      <c r="D10" s="37" t="s">
        <v>3</v>
      </c>
      <c r="E10" s="37"/>
    </row>
    <row r="11" spans="1:5" x14ac:dyDescent="0.2">
      <c r="B11" s="3" t="s">
        <v>13</v>
      </c>
      <c r="C11" s="8">
        <v>55000</v>
      </c>
      <c r="D11" s="37" t="s">
        <v>1</v>
      </c>
      <c r="E11" s="37"/>
    </row>
    <row r="12" spans="1:5" x14ac:dyDescent="0.2">
      <c r="B12" s="3" t="s">
        <v>24</v>
      </c>
      <c r="C12" s="9">
        <v>0.9</v>
      </c>
      <c r="D12" s="37" t="s">
        <v>25</v>
      </c>
      <c r="E12" s="37"/>
    </row>
    <row r="13" spans="1:5" x14ac:dyDescent="0.2">
      <c r="B13" s="3" t="s">
        <v>11</v>
      </c>
      <c r="C13" s="8">
        <v>20000</v>
      </c>
      <c r="D13" s="37" t="s">
        <v>2</v>
      </c>
      <c r="E13" s="37"/>
    </row>
    <row r="14" spans="1:5" x14ac:dyDescent="0.2">
      <c r="B14" s="3" t="s">
        <v>12</v>
      </c>
      <c r="C14" s="9">
        <v>0.75</v>
      </c>
      <c r="D14" s="37" t="s">
        <v>25</v>
      </c>
      <c r="E14" s="37"/>
    </row>
    <row r="15" spans="1:5" ht="15" x14ac:dyDescent="0.2">
      <c r="B15" s="3" t="s">
        <v>48</v>
      </c>
      <c r="C15" s="32">
        <v>2000</v>
      </c>
      <c r="D15" s="37" t="s">
        <v>42</v>
      </c>
      <c r="E15" s="37"/>
    </row>
    <row r="16" spans="1:5" x14ac:dyDescent="0.2">
      <c r="B16" s="3"/>
      <c r="C16" s="18"/>
      <c r="D16" s="3"/>
      <c r="E16" s="3"/>
    </row>
    <row r="17" spans="1:5" ht="15" x14ac:dyDescent="0.25">
      <c r="B17" s="13" t="s">
        <v>15</v>
      </c>
      <c r="C17" s="7"/>
      <c r="D17" s="3"/>
      <c r="E17" s="3"/>
    </row>
    <row r="18" spans="1:5" x14ac:dyDescent="0.2">
      <c r="B18" s="3" t="s">
        <v>30</v>
      </c>
      <c r="C18" s="32">
        <v>25000</v>
      </c>
      <c r="D18" s="16"/>
      <c r="E18" s="16"/>
    </row>
    <row r="19" spans="1:5" x14ac:dyDescent="0.2">
      <c r="B19" s="3" t="s">
        <v>9</v>
      </c>
      <c r="C19" s="32">
        <v>10000</v>
      </c>
      <c r="D19" s="16"/>
      <c r="E19" s="16"/>
    </row>
    <row r="20" spans="1:5" x14ac:dyDescent="0.2">
      <c r="B20" s="3" t="s">
        <v>8</v>
      </c>
      <c r="C20" s="32">
        <v>0</v>
      </c>
      <c r="D20" s="16"/>
      <c r="E20" s="16"/>
    </row>
    <row r="21" spans="1:5" x14ac:dyDescent="0.2">
      <c r="B21" s="3" t="s">
        <v>14</v>
      </c>
      <c r="C21" s="32">
        <v>10000</v>
      </c>
      <c r="D21" s="14"/>
      <c r="E21" s="14"/>
    </row>
    <row r="22" spans="1:5" x14ac:dyDescent="0.2">
      <c r="B22" s="11"/>
      <c r="C22" s="33"/>
      <c r="D22" s="14"/>
      <c r="E22" s="14"/>
    </row>
    <row r="23" spans="1:5" x14ac:dyDescent="0.2">
      <c r="A23" s="38" t="s">
        <v>43</v>
      </c>
      <c r="B23" s="38"/>
      <c r="C23" s="38"/>
      <c r="D23" s="38"/>
      <c r="E23" s="38"/>
    </row>
    <row r="24" spans="1:5" ht="15.6" customHeight="1" x14ac:dyDescent="0.2">
      <c r="A24" s="35" t="s">
        <v>17</v>
      </c>
      <c r="B24" s="35"/>
      <c r="C24" s="35"/>
      <c r="D24" s="35"/>
      <c r="E24" s="35"/>
    </row>
    <row r="25" spans="1:5" ht="15" x14ac:dyDescent="0.25">
      <c r="A25" s="1"/>
      <c r="B25" s="13" t="s">
        <v>18</v>
      </c>
      <c r="C25" s="5"/>
      <c r="D25" s="3"/>
      <c r="E25" s="3"/>
    </row>
    <row r="26" spans="1:5" x14ac:dyDescent="0.2">
      <c r="A26" s="1"/>
      <c r="B26" s="3" t="s">
        <v>4</v>
      </c>
      <c r="C26" s="10">
        <f>$C$11/2080</f>
        <v>26.442307692307693</v>
      </c>
      <c r="D26" s="37" t="s">
        <v>35</v>
      </c>
      <c r="E26" s="37"/>
    </row>
    <row r="27" spans="1:5" x14ac:dyDescent="0.2">
      <c r="A27" s="1"/>
      <c r="B27" s="3" t="s">
        <v>5</v>
      </c>
      <c r="C27" s="10">
        <f>((C9/24)*8)*C26</f>
        <v>423.07692307692309</v>
      </c>
      <c r="D27" s="37" t="s">
        <v>10</v>
      </c>
      <c r="E27" s="37"/>
    </row>
    <row r="28" spans="1:5" x14ac:dyDescent="0.2">
      <c r="A28" s="1"/>
      <c r="B28" s="3" t="s">
        <v>6</v>
      </c>
      <c r="C28" s="10">
        <f>C27*C12</f>
        <v>380.76923076923077</v>
      </c>
      <c r="D28" s="37" t="s">
        <v>2</v>
      </c>
      <c r="E28" s="37"/>
    </row>
    <row r="29" spans="1:5" x14ac:dyDescent="0.2">
      <c r="A29" s="1"/>
      <c r="B29" s="11" t="s">
        <v>32</v>
      </c>
      <c r="C29" s="12">
        <f>+C28*C10*(C9/24)</f>
        <v>7615.3846153846152</v>
      </c>
      <c r="D29" s="34" t="s">
        <v>26</v>
      </c>
      <c r="E29" s="34"/>
    </row>
    <row r="30" spans="1:5" x14ac:dyDescent="0.2">
      <c r="A30" s="1"/>
      <c r="B30" s="3"/>
      <c r="C30" s="5"/>
      <c r="D30" s="3"/>
      <c r="E30" s="3"/>
    </row>
    <row r="31" spans="1:5" ht="15" x14ac:dyDescent="0.25">
      <c r="A31" s="1"/>
      <c r="B31" s="13" t="s">
        <v>20</v>
      </c>
      <c r="C31" s="5"/>
      <c r="D31" s="3"/>
      <c r="E31" s="3"/>
    </row>
    <row r="32" spans="1:5" x14ac:dyDescent="0.2">
      <c r="A32" s="1"/>
      <c r="B32" s="3" t="s">
        <v>7</v>
      </c>
      <c r="C32" s="10">
        <f>+C13*C14</f>
        <v>15000</v>
      </c>
      <c r="D32" s="37" t="s">
        <v>2</v>
      </c>
      <c r="E32" s="37"/>
    </row>
    <row r="33" spans="1:5" x14ac:dyDescent="0.2">
      <c r="A33" s="1"/>
      <c r="B33" s="11" t="s">
        <v>27</v>
      </c>
      <c r="C33" s="12">
        <f>+(C9/24)*C32</f>
        <v>30000</v>
      </c>
      <c r="D33" s="34" t="s">
        <v>26</v>
      </c>
      <c r="E33" s="34"/>
    </row>
    <row r="34" spans="1:5" x14ac:dyDescent="0.2">
      <c r="A34" s="1"/>
      <c r="B34" s="11" t="s">
        <v>28</v>
      </c>
      <c r="C34" s="15">
        <f>+C29+C33+C15</f>
        <v>39615.384615384617</v>
      </c>
      <c r="D34" s="4" t="s">
        <v>26</v>
      </c>
      <c r="E34" s="3"/>
    </row>
    <row r="35" spans="1:5" x14ac:dyDescent="0.2">
      <c r="A35" s="1"/>
      <c r="B35" s="3"/>
      <c r="C35" s="5"/>
      <c r="D35" s="3"/>
      <c r="E35" s="3"/>
    </row>
    <row r="36" spans="1:5" x14ac:dyDescent="0.2">
      <c r="A36" s="1"/>
      <c r="B36" s="11" t="s">
        <v>29</v>
      </c>
      <c r="C36" s="15">
        <f>SUM(C18:C21)</f>
        <v>45000</v>
      </c>
      <c r="D36" s="4" t="s">
        <v>26</v>
      </c>
      <c r="E36" s="16"/>
    </row>
    <row r="37" spans="1:5" x14ac:dyDescent="0.2">
      <c r="A37" s="1"/>
      <c r="B37" s="11"/>
      <c r="C37" s="15"/>
      <c r="D37" s="4"/>
      <c r="E37" s="16"/>
    </row>
    <row r="38" spans="1:5" ht="15.75" x14ac:dyDescent="0.25">
      <c r="A38" s="1"/>
      <c r="B38" s="19" t="s">
        <v>21</v>
      </c>
      <c r="C38" s="20">
        <f>+C34+C36</f>
        <v>84615.384615384624</v>
      </c>
      <c r="D38" s="17"/>
      <c r="E38" s="16"/>
    </row>
    <row r="39" spans="1:5" ht="15.6" customHeight="1" x14ac:dyDescent="0.2">
      <c r="A39" s="35" t="s">
        <v>31</v>
      </c>
      <c r="B39" s="35"/>
      <c r="C39" s="35"/>
      <c r="D39" s="35"/>
      <c r="E39" s="35"/>
    </row>
    <row r="40" spans="1:5" ht="15" x14ac:dyDescent="0.25">
      <c r="A40" s="1"/>
      <c r="B40" s="13" t="s">
        <v>51</v>
      </c>
      <c r="C40" s="5"/>
      <c r="D40" s="3"/>
      <c r="E40" s="3"/>
    </row>
    <row r="41" spans="1:5" ht="15" x14ac:dyDescent="0.2">
      <c r="B41" s="3" t="s">
        <v>33</v>
      </c>
      <c r="C41" s="24">
        <f>ROUND(0.2*C9,0)+24</f>
        <v>34</v>
      </c>
      <c r="D41" s="37"/>
      <c r="E41" s="37"/>
    </row>
    <row r="42" spans="1:5" ht="15" x14ac:dyDescent="0.2">
      <c r="B42" s="3" t="s">
        <v>34</v>
      </c>
      <c r="C42" s="23">
        <f>C15</f>
        <v>2000</v>
      </c>
      <c r="D42" s="37"/>
      <c r="E42" s="37"/>
    </row>
    <row r="43" spans="1:5" x14ac:dyDescent="0.2">
      <c r="B43" s="3"/>
      <c r="C43" s="25"/>
      <c r="D43" s="37"/>
      <c r="E43" s="37"/>
    </row>
    <row r="44" spans="1:5" ht="15" x14ac:dyDescent="0.25">
      <c r="B44" s="13" t="s">
        <v>36</v>
      </c>
      <c r="C44" s="25"/>
      <c r="D44" s="6"/>
      <c r="E44" s="6"/>
    </row>
    <row r="45" spans="1:5" x14ac:dyDescent="0.2">
      <c r="B45" s="3" t="s">
        <v>4</v>
      </c>
      <c r="C45" s="26">
        <f>$C$11/2080</f>
        <v>26.442307692307693</v>
      </c>
      <c r="D45" s="37"/>
      <c r="E45" s="37"/>
    </row>
    <row r="46" spans="1:5" x14ac:dyDescent="0.2">
      <c r="B46" s="3" t="s">
        <v>37</v>
      </c>
      <c r="C46" s="27">
        <f>(C41/24)*8*C45</f>
        <v>299.67948717948718</v>
      </c>
      <c r="D46" s="37"/>
      <c r="E46" s="37"/>
    </row>
    <row r="47" spans="1:5" x14ac:dyDescent="0.2">
      <c r="B47" s="3" t="s">
        <v>38</v>
      </c>
      <c r="C47" s="27">
        <f>C46*C12</f>
        <v>269.71153846153845</v>
      </c>
      <c r="D47" s="37"/>
      <c r="E47" s="37"/>
    </row>
    <row r="48" spans="1:5" x14ac:dyDescent="0.2">
      <c r="A48" s="1"/>
      <c r="B48" s="11" t="s">
        <v>39</v>
      </c>
      <c r="C48" s="28">
        <f>C47*C10*(C41/24)</f>
        <v>3820.9134615384619</v>
      </c>
      <c r="D48" s="34"/>
      <c r="E48" s="34"/>
    </row>
    <row r="49" spans="1:5" x14ac:dyDescent="0.2">
      <c r="B49" s="11"/>
      <c r="C49" s="29"/>
      <c r="D49" s="4"/>
    </row>
    <row r="50" spans="1:5" ht="15" x14ac:dyDescent="0.25">
      <c r="A50" s="1"/>
      <c r="B50" s="13" t="s">
        <v>40</v>
      </c>
      <c r="C50" s="24"/>
      <c r="D50" s="3"/>
      <c r="E50" s="3"/>
    </row>
    <row r="51" spans="1:5" x14ac:dyDescent="0.2">
      <c r="A51" s="1"/>
      <c r="B51" s="11" t="s">
        <v>41</v>
      </c>
      <c r="C51" s="28">
        <f>(C41/24)*C32</f>
        <v>21250</v>
      </c>
      <c r="D51" s="34"/>
      <c r="E51" s="34"/>
    </row>
    <row r="52" spans="1:5" x14ac:dyDescent="0.2">
      <c r="B52" s="11"/>
      <c r="C52" s="29"/>
      <c r="D52" s="4"/>
    </row>
    <row r="53" spans="1:5" ht="45.75" customHeight="1" x14ac:dyDescent="0.25">
      <c r="A53" s="36" t="s">
        <v>50</v>
      </c>
      <c r="B53" s="36"/>
      <c r="C53" s="30">
        <f>C51+C48+C42</f>
        <v>27070.913461538461</v>
      </c>
      <c r="D53" s="41"/>
      <c r="E53" s="41"/>
    </row>
    <row r="54" spans="1:5" ht="39" customHeight="1" x14ac:dyDescent="0.2">
      <c r="A54" s="40" t="s">
        <v>49</v>
      </c>
      <c r="B54" s="38"/>
      <c r="C54" s="38"/>
      <c r="D54" s="38"/>
      <c r="E54" s="38"/>
    </row>
    <row r="55" spans="1:5" x14ac:dyDescent="0.2">
      <c r="A55" s="38" t="s">
        <v>45</v>
      </c>
      <c r="B55" s="38"/>
      <c r="C55" s="38"/>
      <c r="D55" s="38"/>
      <c r="E55" s="38"/>
    </row>
    <row r="56" spans="1:5" x14ac:dyDescent="0.2">
      <c r="A56" s="38" t="s">
        <v>47</v>
      </c>
      <c r="B56" s="38"/>
      <c r="C56" s="38"/>
      <c r="D56" s="38"/>
      <c r="E56" s="38"/>
    </row>
  </sheetData>
  <sheetProtection password="E955" sheet="1" objects="1" scenarios="1" selectLockedCells="1"/>
  <mergeCells count="32">
    <mergeCell ref="A5:E5"/>
    <mergeCell ref="A24:E24"/>
    <mergeCell ref="A6:E6"/>
    <mergeCell ref="A23:E23"/>
    <mergeCell ref="D15:E15"/>
    <mergeCell ref="D13:E13"/>
    <mergeCell ref="D14:E14"/>
    <mergeCell ref="C1:E1"/>
    <mergeCell ref="A55:E55"/>
    <mergeCell ref="D43:E43"/>
    <mergeCell ref="A54:E54"/>
    <mergeCell ref="D9:E9"/>
    <mergeCell ref="D10:E10"/>
    <mergeCell ref="D11:E11"/>
    <mergeCell ref="D51:E51"/>
    <mergeCell ref="D53:E53"/>
    <mergeCell ref="D26:E26"/>
    <mergeCell ref="D27:E27"/>
    <mergeCell ref="D29:E29"/>
    <mergeCell ref="D28:E28"/>
    <mergeCell ref="D12:E12"/>
    <mergeCell ref="D41:E41"/>
    <mergeCell ref="D32:E32"/>
    <mergeCell ref="D33:E33"/>
    <mergeCell ref="A39:E39"/>
    <mergeCell ref="A53:B53"/>
    <mergeCell ref="D42:E42"/>
    <mergeCell ref="A56:E56"/>
    <mergeCell ref="D45:E45"/>
    <mergeCell ref="D46:E46"/>
    <mergeCell ref="D47:E47"/>
    <mergeCell ref="D48:E48"/>
  </mergeCells>
  <phoneticPr fontId="0" type="noConversion"/>
  <printOptions horizontalCentered="1" verticalCentered="1"/>
  <pageMargins left="0.25" right="0.25" top="0.75" bottom="0.75" header="0.3" footer="0.3"/>
  <pageSetup scale="84" fitToWidth="0" orientation="portrait" r:id="rId1"/>
  <headerFooter alignWithMargins="0">
    <oddFooter>&amp;C&amp;8Mitsubishi Electric Automation | 500 Corporate Woods Parkway | Vernon Hills, IL | 60061 | contracts@meau.com</oddFooter>
  </headerFooter>
  <ignoredErrors>
    <ignoredError sqref="C4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BLifeCycleState xmlns="46047763-4ec8-4716-999c-79a6af55e91a" xsi:nil="true"/>
    <SAP_ID xmlns="46047763-4ec8-4716-999c-79a6af55e91a" xsi:nil="true"/>
    <Description0 xmlns="46047763-4ec8-4716-999c-79a6af55e91a">Downtime Cost Calculator</Description0>
    <KBLanguage xmlns="46047763-4ec8-4716-999c-79a6af55e91a">
      <Value>1</Value>
    </KBLanguage>
    <ISODocumentNumber xmlns="46047763-4ec8-4716-999c-79a6af55e91a" xsi:nil="true"/>
    <KBTitle xmlns="46047763-4ec8-4716-999c-79a6af55e91a" xsi:nil="true"/>
    <_dlc_DocId xmlns="46047763-4ec8-4716-999c-79a6af55e91a">3E26SJWH3ZZR-38-2067</_dlc_DocId>
    <_dlc_DocIdUrl xmlns="46047763-4ec8-4716-999c-79a6af55e91a">
      <Url>https://meau0.sharepoint.com/sites/KB/Departments/MAR/_layouts/DocIdRedir.aspx?ID=3E26SJWH3ZZR-38-2067</Url>
      <Description>3E26SJWH3ZZR-38-2067</Description>
    </_dlc_DocIdUrl>
    <KBSecondaryContentType xmlns="46047763-4ec8-4716-999c-79a6af55e91a" xsi:nil="true"/>
    <KBCategory xmlns="46047763-4ec8-4716-999c-79a6af55e91a" xsi:nil="true"/>
    <KBKeywords xmlns="46047763-4ec8-4716-999c-79a6af55e91a" xsi:nil="true"/>
    <lcf76f155ced4ddcb4097134ff3c332f xmlns="836aef66-7744-4508-8233-e27ba87d5c8a">
      <Terms xmlns="http://schemas.microsoft.com/office/infopath/2007/PartnerControls"/>
    </lcf76f155ced4ddcb4097134ff3c332f>
    <KBSubFamily xmlns="46047763-4ec8-4716-999c-79a6af55e91a" xsi:nil="true"/>
    <KB-OEM xmlns="46047763-4ec8-4716-999c-79a6af55e91a" xsi:nil="true"/>
    <KBPrimaryContentType xmlns="46047763-4ec8-4716-999c-79a6af55e91a" xsi:nil="true"/>
    <KBMachineModel xmlns="46047763-4ec8-4716-999c-79a6af55e91a" xsi:nil="true"/>
    <KBProductComponent xmlns="46047763-4ec8-4716-999c-79a6af55e91a" xsi:nil="true"/>
    <KBFamily xmlns="46047763-4ec8-4716-999c-79a6af55e91a" xsi:nil="true"/>
    <KBSecurity xmlns="46047763-4ec8-4716-999c-79a6af55e91a">
      <Value>1</Value>
    </KBSecurity>
    <TaxCatchAll xmlns="46047763-4ec8-4716-999c-79a6af55e91a" xsi:nil="true"/>
    <forceLang1 xmlns="46047763-4ec8-4716-999c-79a6af55e91a">en-US</forceLang1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b" ma:contentTypeID="0x01010006B6FAB60862C2478D7BF92B98D6A184004B35A8C96FFC374DBBF20B4B788DF31F" ma:contentTypeVersion="23" ma:contentTypeDescription="" ma:contentTypeScope="" ma:versionID="0b8f4ef4da7fa320c2e691dbd7c79355">
  <xsd:schema xmlns:xsd="http://www.w3.org/2001/XMLSchema" xmlns:xs="http://www.w3.org/2001/XMLSchema" xmlns:p="http://schemas.microsoft.com/office/2006/metadata/properties" xmlns:ns2="46047763-4ec8-4716-999c-79a6af55e91a" xmlns:ns3="836aef66-7744-4508-8233-e27ba87d5c8a" targetNamespace="http://schemas.microsoft.com/office/2006/metadata/properties" ma:root="true" ma:fieldsID="b0ba44fbb4551233bb185d4f87e7f29f" ns2:_="" ns3:_="">
    <xsd:import namespace="46047763-4ec8-4716-999c-79a6af55e91a"/>
    <xsd:import namespace="836aef66-7744-4508-8233-e27ba87d5c8a"/>
    <xsd:element name="properties">
      <xsd:complexType>
        <xsd:sequence>
          <xsd:element name="documentManagement">
            <xsd:complexType>
              <xsd:all>
                <xsd:element ref="ns2:KBTitle" minOccurs="0"/>
                <xsd:element ref="ns2:KBCategory" minOccurs="0"/>
                <xsd:element ref="ns2:KBFamily" minOccurs="0"/>
                <xsd:element ref="ns2:KBSubFamily" minOccurs="0"/>
                <xsd:element ref="ns2:KBProductComponent" minOccurs="0"/>
                <xsd:element ref="ns2:KBPrimaryContentType" minOccurs="0"/>
                <xsd:element ref="ns2:KBSecondaryContentType" minOccurs="0"/>
                <xsd:element ref="ns2:KB-OEM" minOccurs="0"/>
                <xsd:element ref="ns2:KBKeywords" minOccurs="0"/>
                <xsd:element ref="ns2:KBLanguage" minOccurs="0"/>
                <xsd:element ref="ns2:KBLifeCycleState" minOccurs="0"/>
                <xsd:element ref="ns2:KBMachineModel" minOccurs="0"/>
                <xsd:element ref="ns2:KBSecurity" minOccurs="0"/>
                <xsd:element ref="ns2:_dlc_DocId" minOccurs="0"/>
                <xsd:element ref="ns2:_dlc_DocIdUrl" minOccurs="0"/>
                <xsd:element ref="ns2:_dlc_DocIdPersistId" minOccurs="0"/>
                <xsd:element ref="ns2:SAP_ID" minOccurs="0"/>
                <xsd:element ref="ns2:ISODocumentNumber" minOccurs="0"/>
                <xsd:element ref="ns2:Description0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2:forceLang1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47763-4ec8-4716-999c-79a6af55e91a" elementFormDefault="qualified">
    <xsd:import namespace="http://schemas.microsoft.com/office/2006/documentManagement/types"/>
    <xsd:import namespace="http://schemas.microsoft.com/office/infopath/2007/PartnerControls"/>
    <xsd:element name="KBTitle" ma:index="2" nillable="true" ma:displayName="KBTitle" ma:internalName="KBTitle" ma:readOnly="false">
      <xsd:simpleType>
        <xsd:restriction base="dms:Text">
          <xsd:maxLength value="255"/>
        </xsd:restriction>
      </xsd:simpleType>
    </xsd:element>
    <xsd:element name="KBCategory" ma:index="3" nillable="true" ma:displayName="KBCategory" ma:list="{7153a065-e107-42ed-99bb-de9b41ac6374}" ma:internalName="KBCategory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Family" ma:index="4" nillable="true" ma:displayName="KBFamily" ma:list="{e37177d5-0b93-4560-ae04-ef4dabde3218}" ma:internalName="KBFamily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SubFamily" ma:index="5" nillable="true" ma:displayName="KBSubFamily" ma:list="{c19e4f7f-9083-4449-916c-df5ecbbcf16b}" ma:internalName="KBSubFamily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ProductComponent" ma:index="6" nillable="true" ma:displayName="KBProductComponent" ma:list="{9e087276-a765-4ec1-a1cc-a1669308c6b0}" ma:internalName="KBProductComponent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PrimaryContentType" ma:index="7" nillable="true" ma:displayName="KBPrimaryContentType" ma:list="{fbf84b04-f12e-4088-8803-6b1bd4d8dc90}" ma:internalName="KBPrimaryContentType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SecondaryContentType" ma:index="8" nillable="true" ma:displayName="KBSecondaryContentType" ma:list="{3a375e7c-a91d-4f8e-93af-da81c7bed6d3}" ma:internalName="KBSecondaryContentType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-OEM" ma:index="9" nillable="true" ma:displayName="KB-OEM" ma:list="{95af73de-ae31-4b7f-ba47-bbf1e56f4f03}" ma:internalName="KB_x002d_OEM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Keywords" ma:index="10" nillable="true" ma:displayName="KBKeywords" ma:list="{b97f9ba9-6466-46f5-be9e-531050b64e63}" ma:internalName="KBKeywords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Language" ma:index="11" nillable="true" ma:displayName="KBLanguage" ma:list="{f3da021c-714e-4dc4-b291-fab03c058dc9}" ma:internalName="KBLanguage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LifeCycleState" ma:index="12" nillable="true" ma:displayName="KBLifeCycleState" ma:list="{974a7a68-7435-43d5-8218-7ce6c103fa72}" ma:internalName="KBLifeCycleState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MachineModel" ma:index="13" nillable="true" ma:displayName="KBMachineModel" ma:list="{808372c5-02fa-4ed6-bc5a-670cec8786b5}" ma:internalName="KBMachineModel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Security" ma:index="14" nillable="true" ma:displayName="KBSecurity" ma:list="{dbe99c40-bedc-4b78-b637-8ba4ca07703e}" ma:internalName="KBSecurity" ma:showField="Title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AP_ID" ma:index="24" nillable="true" ma:displayName="SAP_ID" ma:internalName="SAP_ID" ma:readOnly="false">
      <xsd:simpleType>
        <xsd:restriction base="dms:Text">
          <xsd:maxLength value="255"/>
        </xsd:restriction>
      </xsd:simpleType>
    </xsd:element>
    <xsd:element name="ISODocumentNumber" ma:index="25" nillable="true" ma:displayName="ISODocumentNumber" ma:internalName="ISODocumentNumber" ma:readOnly="false">
      <xsd:simpleType>
        <xsd:restriction base="dms:Text">
          <xsd:maxLength value="255"/>
        </xsd:restriction>
      </xsd:simpleType>
    </xsd:element>
    <xsd:element name="Description0" ma:index="26" nillable="true" ma:displayName="Description0" ma:default="" ma:internalName="Description0">
      <xsd:simpleType>
        <xsd:restriction base="dms:Text">
          <xsd:maxLength value="255"/>
        </xsd:restriction>
      </xsd:simpleType>
    </xsd:element>
    <xsd:element name="TaxCatchAll" ma:index="34" nillable="true" ma:displayName="Taxonomy Catch All Column" ma:hidden="true" ma:list="{7a1508d2-36e8-4661-a96b-3bc93bce9a7f}" ma:internalName="TaxCatchAll" ma:showField="CatchAllData" ma:web="46047763-4ec8-4716-999c-79a6af55e9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ceLang1" ma:index="40" nillable="true" ma:displayName="forceLang1" ma:default="en-US" ma:format="Dropdown" ma:internalName="forceLang1">
      <xsd:simpleType>
        <xsd:restriction base="dms:Choice">
          <xsd:enumeration value="en-U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aef66-7744-4508-8233-e27ba87d5c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3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6a6f5ff-c611-434c-806b-01521c396c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4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1DFD264-9650-4673-9636-83124CDC8B93}"/>
</file>

<file path=customXml/itemProps2.xml><?xml version="1.0" encoding="utf-8"?>
<ds:datastoreItem xmlns:ds="http://schemas.openxmlformats.org/officeDocument/2006/customXml" ds:itemID="{3BDBAE0F-9761-434B-A5AE-5EDC98C16FB3}"/>
</file>

<file path=customXml/itemProps3.xml><?xml version="1.0" encoding="utf-8"?>
<ds:datastoreItem xmlns:ds="http://schemas.openxmlformats.org/officeDocument/2006/customXml" ds:itemID="{3D470854-2E23-4BE6-9FC5-4BCA80854032}"/>
</file>

<file path=customXml/itemProps4.xml><?xml version="1.0" encoding="utf-8"?>
<ds:datastoreItem xmlns:ds="http://schemas.openxmlformats.org/officeDocument/2006/customXml" ds:itemID="{3730FD03-0115-459D-8AFA-4DEFEFDAE6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Downtime costs and savings calc</vt:lpstr>
      <vt:lpstr>'Downtime costs and savings calc'!Print_Area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Downtime Cost Calculator</dc:title>
  <dc:creator>Benson, Theresa</dc:creator>
  <cp:keywords/>
  <cp:lastModifiedBy>Shaw, Tom</cp:lastModifiedBy>
  <cp:lastPrinted>2013-08-21T14:47:48Z</cp:lastPrinted>
  <dcterms:created xsi:type="dcterms:W3CDTF">2003-10-22T20:02:09Z</dcterms:created>
  <dcterms:modified xsi:type="dcterms:W3CDTF">2015-11-13T20:35:06Z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0x01010006B6FAB60862C2478D7BF92B98D6A184004B35A8C96FFC374DBBF20B4B788DF31F</vt:lpwstr>
  </property>
  <property fmtid="{D5CDD505-2E9C-101B-9397-08002B2CF9AE}" pid="3" name="_dlc_DocIdItemGuid">
    <vt:lpwstr>31d4dbca-9be6-4845-99c5-a106f30dda08</vt:lpwstr>
  </property>
  <property fmtid="{D5CDD505-2E9C-101B-9397-08002B2CF9AE}" pid="4" name="MediaServiceImageTags">
    <vt:lpwstr/>
  </property>
</Properties>
</file>